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<sst xmlns="http://schemas.openxmlformats.org/spreadsheetml/2006/main" uniqueCount="213">
  <si>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</si>
  <si>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</si>
  <si>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</si>
  <si>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</si>
  <si>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</si>
  <si>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</si>
  <si>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</si>
  <si>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</si>
  <si>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</si>
  <si>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</si>
  <si>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</si>
  <si>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</si>
  <si>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</si>
  <si>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</si>
  <si>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</si>
  <si>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</si>
  <si>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</si>
  <si>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</si>
  <si>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</si>
  <si>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</si>
  <si>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</si>
  <si>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</si>
  <si>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</si>
  <si>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</si>
  <si>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</si>
  <si>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</si>
  <si>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</si>
  <si>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</si>
  <si>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</si>
  <si>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</si>
  <si>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</si>
  <si>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</si>
  <si>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</si>
  <si>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</si>
  <si>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</si>
  <si>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</si>
  <si>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</si>
  <si>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</si>
  <si>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</si>
  <si>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</si>
  <si>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</si>
  <si>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</si>
  <si>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</si>
  <si>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</si>
  <si>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</si>
  <si>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</si>
  <si>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</si>
  <si>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</si>
  <si>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09:45:23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</si>
  <si>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</si>
  <si>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</si>
  <si>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</si>
  <si>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</si>
  <si>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</si>
  <si>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</si>
  <si>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</si>
  <si>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</si>
  <si>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</si>
  <si>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</si>
  <si>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</si>
  <si>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</si>
  <si>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</si>
  <si>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</si>
  <si>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</si>
  <si>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</si>
  <si>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</si>
  <si>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</si>
  <si>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</si>
  <si>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</si>
  <si>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</si>
  <si>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</si>
  <si>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09:45:23</t>
  </si>
  <si>
    <t>2021-08-02 09:46:23</t>
  </si>
  <si>
    <t>2021-08-02 09:47:23</t>
  </si>
  <si>
    <t>2021-08-02 09:48:23</t>
  </si>
  <si>
    <t>2021-08-02 09:49:23</t>
  </si>
  <si>
    <t>2021-08-02 09:50:23</t>
  </si>
  <si>
    <t>2021-08-02 09:51:23</t>
  </si>
  <si>
    <t>2021-08-02 09:52:23</t>
  </si>
  <si>
    <t>2021-08-02 09:53:23</t>
  </si>
  <si>
    <t>2021-08-02 09:54:23</t>
  </si>
  <si>
    <t>2021-08-02 09:55:23</t>
  </si>
  <si>
    <t>2021-08-02 09:56:23</t>
  </si>
  <si>
    <t>2021-08-02 09:57:23</t>
  </si>
  <si>
    <t>2021-08-02 09:58:23</t>
  </si>
  <si>
    <t>2021-08-02 09:59:23</t>
  </si>
  <si>
    <t>2021-08-02 10:00:23</t>
  </si>
  <si>
    <t>2021-08-02 10:01:23</t>
  </si>
  <si>
    <t>2021-08-02 10:02:23</t>
  </si>
  <si>
    <t>2021-08-02 10:03:23</t>
  </si>
  <si>
    <t>2021-08-02 10:04:23</t>
  </si>
  <si>
    <t>2021-08-02 10:05:23</t>
  </si>
  <si>
    <t>2021-08-02 10:06:23</t>
  </si>
  <si>
    <t>2021-08-02 10:07:23</t>
  </si>
  <si>
    <t>2021-08-02 10:08:23</t>
  </si>
  <si>
    <t>Maior temperatura</t>
  </si>
  <si>
    <t>2021-08-02 10:09:23</t>
  </si>
  <si>
    <t>Menor temperatura</t>
  </si>
  <si>
    <t>2021-08-02 10:10:23</t>
  </si>
  <si>
    <t>Média Geral</t>
  </si>
  <si>
    <t>2021-08-02 10:11:23</t>
  </si>
  <si>
    <t>Desv padrão da média</t>
  </si>
  <si>
    <t>2021-08-02 10:12:23</t>
  </si>
  <si>
    <t>Amplitude</t>
  </si>
  <si>
    <t>2021-08-02 10:13:23</t>
  </si>
  <si>
    <t>Uniformidade</t>
  </si>
  <si>
    <t>2021-08-02 10:14:23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</si>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</sst>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0.01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120</v>
      </c>
      <c r="C29" s="237">
        <v>121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120</v>
      </c>
      <c r="C30" s="237">
        <v>121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120</v>
      </c>
      <c r="C31" s="237">
        <v>121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120</v>
      </c>
      <c r="C32" s="237">
        <v>121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120</v>
      </c>
      <c r="C33" s="237">
        <v>121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120</v>
      </c>
      <c r="C34" s="237">
        <v>121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120</v>
      </c>
      <c r="C35" s="237">
        <v>121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120</v>
      </c>
      <c r="C36" s="237">
        <v>121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120</v>
      </c>
      <c r="C37" s="237">
        <v>121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120</v>
      </c>
      <c r="C38" s="237">
        <v>121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120</v>
      </c>
      <c r="C39" s="237">
        <v>121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120</v>
      </c>
      <c r="C40" s="237">
        <v>121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120</v>
      </c>
      <c r="C41" s="237">
        <v>121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120</v>
      </c>
      <c r="C42" s="237">
        <v>121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120</v>
      </c>
      <c r="C43" s="297">
        <v>121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120</v>
      </c>
      <c r="C44" s="216">
        <v>121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120</v>
      </c>
      <c r="C45" s="352">
        <v>121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120</v>
      </c>
      <c r="C46" s="391">
        <v>121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120</v>
      </c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120</v>
      </c>
      <c r="C48" s="199">
        <v>121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>
        <v>120</v>
      </c>
      <c r="C49" s="202">
        <v>121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>
        <v>120</v>
      </c>
      <c r="C50" s="237">
        <v>0</v>
      </c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120</v>
      </c>
      <c r="C51" s="237">
        <v>0</v>
      </c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120</v>
      </c>
      <c r="C52" s="237">
        <v>0</v>
      </c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>
        <v>120</v>
      </c>
      <c r="C53" s="237">
        <v>0</v>
      </c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>
        <v>120</v>
      </c>
      <c r="C54" s="237">
        <v>0</v>
      </c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>
        <v>120</v>
      </c>
      <c r="C55" s="237">
        <v>0</v>
      </c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>
        <v>120</v>
      </c>
      <c r="C56" s="237">
        <v>0</v>
      </c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>
        <v>120</v>
      </c>
      <c r="C57" s="237">
        <v>0</v>
      </c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>
        <v>120</v>
      </c>
      <c r="C58" s="237">
        <v>0</v>
      </c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121.6</v>
      </c>
      <c r="D4" s="306">
        <v>121.9</v>
      </c>
      <c r="E4" s="306">
        <v>121.8</v>
      </c>
      <c r="F4" s="306">
        <v>121.6</v>
      </c>
      <c r="G4" s="306">
        <v>121.8</v>
      </c>
      <c r="H4" s="306">
        <v>121.7</v>
      </c>
      <c r="I4" s="306">
        <v>121.7</v>
      </c>
      <c r="J4" s="306">
        <v>121.8</v>
      </c>
      <c r="K4" s="306">
        <v>121.6</v>
      </c>
      <c r="L4" s="306">
        <v>121.7</v>
      </c>
      <c r="M4" s="306">
        <v>121.8</v>
      </c>
      <c r="N4" s="306">
        <v>121.8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122.3</v>
      </c>
      <c r="D5" s="306">
        <v>122.4</v>
      </c>
      <c r="E5" s="306">
        <v>122.4</v>
      </c>
      <c r="F5" s="306">
        <v>122.4</v>
      </c>
      <c r="G5" s="306">
        <v>122.4</v>
      </c>
      <c r="H5" s="306">
        <v>122.5</v>
      </c>
      <c r="I5" s="306">
        <v>122.4</v>
      </c>
      <c r="J5" s="306">
        <v>122.5</v>
      </c>
      <c r="K5" s="306">
        <v>122.2</v>
      </c>
      <c r="L5" s="306">
        <v>122.3</v>
      </c>
      <c r="M5" s="306">
        <v>122.5</v>
      </c>
      <c r="N5" s="306">
        <v>122.4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122.4</v>
      </c>
      <c r="D6" s="306">
        <v>122.6</v>
      </c>
      <c r="E6" s="306">
        <v>122.8</v>
      </c>
      <c r="F6" s="306">
        <v>122.7</v>
      </c>
      <c r="G6" s="306">
        <v>122.8</v>
      </c>
      <c r="H6" s="306">
        <v>122.7</v>
      </c>
      <c r="I6" s="306">
        <v>122.6</v>
      </c>
      <c r="J6" s="306">
        <v>122.8</v>
      </c>
      <c r="K6" s="306">
        <v>122.6</v>
      </c>
      <c r="L6" s="306">
        <v>122.6</v>
      </c>
      <c r="M6" s="306">
        <v>122.7</v>
      </c>
      <c r="N6" s="306">
        <v>122.8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123.3</v>
      </c>
      <c r="D7" s="306">
        <v>123.2</v>
      </c>
      <c r="E7" s="306">
        <v>123.3</v>
      </c>
      <c r="F7" s="306">
        <v>123.2</v>
      </c>
      <c r="G7" s="306">
        <v>123.3</v>
      </c>
      <c r="H7" s="306">
        <v>123.3</v>
      </c>
      <c r="I7" s="306">
        <v>123.2</v>
      </c>
      <c r="J7" s="306">
        <v>123.3</v>
      </c>
      <c r="K7" s="306">
        <v>123.1</v>
      </c>
      <c r="L7" s="306">
        <v>123.2</v>
      </c>
      <c r="M7" s="306">
        <v>123.3</v>
      </c>
      <c r="N7" s="306">
        <v>123.3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123.6</v>
      </c>
      <c r="D8" s="306">
        <v>123.7</v>
      </c>
      <c r="E8" s="306">
        <v>123.8</v>
      </c>
      <c r="F8" s="306">
        <v>123.7</v>
      </c>
      <c r="G8" s="306">
        <v>123.7</v>
      </c>
      <c r="H8" s="306">
        <v>123.8</v>
      </c>
      <c r="I8" s="306">
        <v>123.8</v>
      </c>
      <c r="J8" s="306">
        <v>123.8</v>
      </c>
      <c r="K8" s="306">
        <v>123.6</v>
      </c>
      <c r="L8" s="306">
        <v>123.7</v>
      </c>
      <c r="M8" s="306">
        <v>123.7</v>
      </c>
      <c r="N8" s="306">
        <v>123.8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122.7</v>
      </c>
      <c r="D9" s="306">
        <v>122.7</v>
      </c>
      <c r="E9" s="306">
        <v>122.9</v>
      </c>
      <c r="F9" s="306">
        <v>122.7</v>
      </c>
      <c r="G9" s="306">
        <v>122.9</v>
      </c>
      <c r="H9" s="306">
        <v>122.8</v>
      </c>
      <c r="I9" s="306">
        <v>122.8</v>
      </c>
      <c r="J9" s="306">
        <v>122.9</v>
      </c>
      <c r="K9" s="306">
        <v>122.7</v>
      </c>
      <c r="L9" s="306">
        <v>122.8</v>
      </c>
      <c r="M9" s="306">
        <v>122.9</v>
      </c>
      <c r="N9" s="306">
        <v>122.9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122.9</v>
      </c>
      <c r="D10" s="306">
        <v>122.9</v>
      </c>
      <c r="E10" s="306">
        <v>123</v>
      </c>
      <c r="F10" s="306">
        <v>122.9</v>
      </c>
      <c r="G10" s="306">
        <v>122.9</v>
      </c>
      <c r="H10" s="306">
        <v>122.9</v>
      </c>
      <c r="I10" s="306">
        <v>122.9</v>
      </c>
      <c r="J10" s="306">
        <v>123</v>
      </c>
      <c r="K10" s="306">
        <v>122.8</v>
      </c>
      <c r="L10" s="306">
        <v>122.9</v>
      </c>
      <c r="M10" s="306">
        <v>123</v>
      </c>
      <c r="N10" s="306">
        <v>123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122.9</v>
      </c>
      <c r="D11" s="306">
        <v>123</v>
      </c>
      <c r="E11" s="306">
        <v>123.1</v>
      </c>
      <c r="F11" s="306">
        <v>123</v>
      </c>
      <c r="G11" s="306">
        <v>123</v>
      </c>
      <c r="H11" s="306">
        <v>123.1</v>
      </c>
      <c r="I11" s="306">
        <v>123</v>
      </c>
      <c r="J11" s="306">
        <v>123.1</v>
      </c>
      <c r="K11" s="306">
        <v>122.9</v>
      </c>
      <c r="L11" s="306">
        <v>122.9</v>
      </c>
      <c r="M11" s="306">
        <v>123</v>
      </c>
      <c r="N11" s="306">
        <v>123.1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122.4</v>
      </c>
      <c r="D12" s="306">
        <v>122.4</v>
      </c>
      <c r="E12" s="306">
        <v>122.6</v>
      </c>
      <c r="F12" s="306">
        <v>122.5</v>
      </c>
      <c r="G12" s="306">
        <v>122.5</v>
      </c>
      <c r="H12" s="306">
        <v>122.5</v>
      </c>
      <c r="I12" s="306">
        <v>122.5</v>
      </c>
      <c r="J12" s="306">
        <v>122.6</v>
      </c>
      <c r="K12" s="306">
        <v>122.4</v>
      </c>
      <c r="L12" s="306">
        <v>122.5</v>
      </c>
      <c r="M12" s="306">
        <v>122.5</v>
      </c>
      <c r="N12" s="306">
        <v>122.6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122.9</v>
      </c>
      <c r="D13" s="306">
        <v>122.9</v>
      </c>
      <c r="E13" s="306">
        <v>123.1</v>
      </c>
      <c r="F13" s="306">
        <v>123</v>
      </c>
      <c r="G13" s="306">
        <v>123</v>
      </c>
      <c r="H13" s="306">
        <v>123</v>
      </c>
      <c r="I13" s="306">
        <v>123</v>
      </c>
      <c r="J13" s="306">
        <v>123.1</v>
      </c>
      <c r="K13" s="306">
        <v>122.9</v>
      </c>
      <c r="L13" s="306">
        <v>123</v>
      </c>
      <c r="M13" s="306">
        <v>123</v>
      </c>
      <c r="N13" s="306">
        <v>123.1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123</v>
      </c>
      <c r="D14" s="306">
        <v>123</v>
      </c>
      <c r="E14" s="306">
        <v>123.1</v>
      </c>
      <c r="F14" s="306">
        <v>123</v>
      </c>
      <c r="G14" s="306">
        <v>123.1</v>
      </c>
      <c r="H14" s="306">
        <v>123.1</v>
      </c>
      <c r="I14" s="306">
        <v>123.1</v>
      </c>
      <c r="J14" s="306">
        <v>123.2</v>
      </c>
      <c r="K14" s="306">
        <v>123</v>
      </c>
      <c r="L14" s="306">
        <v>123</v>
      </c>
      <c r="M14" s="306">
        <v>123.1</v>
      </c>
      <c r="N14" s="306">
        <v>123.2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122.7</v>
      </c>
      <c r="D15" s="306">
        <v>122.7</v>
      </c>
      <c r="E15" s="306">
        <v>122.9</v>
      </c>
      <c r="F15" s="306">
        <v>122.7</v>
      </c>
      <c r="G15" s="306">
        <v>122.8</v>
      </c>
      <c r="H15" s="306">
        <v>122.8</v>
      </c>
      <c r="I15" s="306">
        <v>122.8</v>
      </c>
      <c r="J15" s="306">
        <v>122.9</v>
      </c>
      <c r="K15" s="306">
        <v>122.7</v>
      </c>
      <c r="L15" s="306">
        <v>122.8</v>
      </c>
      <c r="M15" s="306">
        <v>122.8</v>
      </c>
      <c r="N15" s="306">
        <v>122.9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122.6</v>
      </c>
      <c r="D16" s="306">
        <v>122.7</v>
      </c>
      <c r="E16" s="306">
        <v>122.8</v>
      </c>
      <c r="F16" s="306">
        <v>122.6</v>
      </c>
      <c r="G16" s="306">
        <v>122.7</v>
      </c>
      <c r="H16" s="306">
        <v>122.8</v>
      </c>
      <c r="I16" s="306">
        <v>122.7</v>
      </c>
      <c r="J16" s="306">
        <v>122.8</v>
      </c>
      <c r="K16" s="306">
        <v>122.6</v>
      </c>
      <c r="L16" s="306">
        <v>122.7</v>
      </c>
      <c r="M16" s="306">
        <v>122.8</v>
      </c>
      <c r="N16" s="306">
        <v>122.6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122.5</v>
      </c>
      <c r="D17" s="306">
        <v>122.7</v>
      </c>
      <c r="E17" s="306">
        <v>122.7</v>
      </c>
      <c r="F17" s="306">
        <v>122.6</v>
      </c>
      <c r="G17" s="306">
        <v>122.6</v>
      </c>
      <c r="H17" s="306">
        <v>122.7</v>
      </c>
      <c r="I17" s="306">
        <v>122.7</v>
      </c>
      <c r="J17" s="306">
        <v>122.8</v>
      </c>
      <c r="K17" s="306">
        <v>122.6</v>
      </c>
      <c r="L17" s="306">
        <v>122.6</v>
      </c>
      <c r="M17" s="306">
        <v>122.7</v>
      </c>
      <c r="N17" s="306">
        <v>122.8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122.6</v>
      </c>
      <c r="D18" s="306">
        <v>122.7</v>
      </c>
      <c r="E18" s="306">
        <v>122.8</v>
      </c>
      <c r="F18" s="306">
        <v>122.7</v>
      </c>
      <c r="G18" s="306">
        <v>122.7</v>
      </c>
      <c r="H18" s="306">
        <v>122.8</v>
      </c>
      <c r="I18" s="306">
        <v>122.7</v>
      </c>
      <c r="J18" s="306">
        <v>122.8</v>
      </c>
      <c r="K18" s="306">
        <v>122.6</v>
      </c>
      <c r="L18" s="306">
        <v>122.7</v>
      </c>
      <c r="M18" s="306">
        <v>122.8</v>
      </c>
      <c r="N18" s="306">
        <v>122.8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122.5</v>
      </c>
      <c r="D19" s="306">
        <v>122.7</v>
      </c>
      <c r="E19" s="306">
        <v>122.8</v>
      </c>
      <c r="F19" s="306">
        <v>122.6</v>
      </c>
      <c r="G19" s="306">
        <v>122.6</v>
      </c>
      <c r="H19" s="306">
        <v>122.8</v>
      </c>
      <c r="I19" s="306">
        <v>122.7</v>
      </c>
      <c r="J19" s="306">
        <v>122.8</v>
      </c>
      <c r="K19" s="306">
        <v>122.6</v>
      </c>
      <c r="L19" s="306">
        <v>122.7</v>
      </c>
      <c r="M19" s="306">
        <v>122.7</v>
      </c>
      <c r="N19" s="306">
        <v>122.8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122.5</v>
      </c>
      <c r="D20" s="306">
        <v>122.5</v>
      </c>
      <c r="E20" s="306">
        <v>122.6</v>
      </c>
      <c r="F20" s="306">
        <v>122.5</v>
      </c>
      <c r="G20" s="306">
        <v>122.6</v>
      </c>
      <c r="H20" s="306">
        <v>122.6</v>
      </c>
      <c r="I20" s="306">
        <v>122.6</v>
      </c>
      <c r="J20" s="306">
        <v>122.6</v>
      </c>
      <c r="K20" s="306">
        <v>122.5</v>
      </c>
      <c r="L20" s="306">
        <v>122.5</v>
      </c>
      <c r="M20" s="306">
        <v>122.6</v>
      </c>
      <c r="N20" s="306">
        <v>122.7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122.6</v>
      </c>
      <c r="D21" s="306">
        <v>122.7</v>
      </c>
      <c r="E21" s="306">
        <v>122.7</v>
      </c>
      <c r="F21" s="306">
        <v>122.6</v>
      </c>
      <c r="G21" s="306">
        <v>122.7</v>
      </c>
      <c r="H21" s="306">
        <v>122.7</v>
      </c>
      <c r="I21" s="306">
        <v>122.7</v>
      </c>
      <c r="J21" s="306">
        <v>122.8</v>
      </c>
      <c r="K21" s="306">
        <v>122.6</v>
      </c>
      <c r="L21" s="306">
        <v>122.6</v>
      </c>
      <c r="M21" s="306">
        <v>122.7</v>
      </c>
      <c r="N21" s="306">
        <v>122.8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122.4</v>
      </c>
      <c r="D22" s="306">
        <v>122.5</v>
      </c>
      <c r="E22" s="306">
        <v>122.5</v>
      </c>
      <c r="F22" s="306">
        <v>122.4</v>
      </c>
      <c r="G22" s="306">
        <v>122.5</v>
      </c>
      <c r="H22" s="306">
        <v>122.5</v>
      </c>
      <c r="I22" s="306">
        <v>122.5</v>
      </c>
      <c r="J22" s="306">
        <v>122.6</v>
      </c>
      <c r="K22" s="306">
        <v>122.4</v>
      </c>
      <c r="L22" s="306">
        <v>122.5</v>
      </c>
      <c r="M22" s="306">
        <v>122.5</v>
      </c>
      <c r="N22" s="306">
        <v>122.6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122.5</v>
      </c>
      <c r="D23" s="306">
        <v>122.5</v>
      </c>
      <c r="E23" s="306">
        <v>122.5</v>
      </c>
      <c r="F23" s="306">
        <v>122.5</v>
      </c>
      <c r="G23" s="306">
        <v>122.6</v>
      </c>
      <c r="H23" s="306">
        <v>122.6</v>
      </c>
      <c r="I23" s="306">
        <v>122.6</v>
      </c>
      <c r="J23" s="306">
        <v>122.6</v>
      </c>
      <c r="K23" s="306">
        <v>122.4</v>
      </c>
      <c r="L23" s="306">
        <v>122.5</v>
      </c>
      <c r="M23" s="306">
        <v>122.6</v>
      </c>
      <c r="N23" s="306">
        <v>122.6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122.8</v>
      </c>
      <c r="D24" s="306">
        <v>122.9</v>
      </c>
      <c r="E24" s="306">
        <v>122.9</v>
      </c>
      <c r="F24" s="306">
        <v>122.8</v>
      </c>
      <c r="G24" s="306">
        <v>122.9</v>
      </c>
      <c r="H24" s="306">
        <v>122.9</v>
      </c>
      <c r="I24" s="306">
        <v>122.9</v>
      </c>
      <c r="J24" s="306">
        <v>123</v>
      </c>
      <c r="K24" s="306">
        <v>122.8</v>
      </c>
      <c r="L24" s="306">
        <v>122.9</v>
      </c>
      <c r="M24" s="306">
        <v>122.9</v>
      </c>
      <c r="N24" s="306">
        <v>123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120.2</v>
      </c>
      <c r="D25" s="306">
        <v>120.4</v>
      </c>
      <c r="E25" s="306">
        <v>120.4</v>
      </c>
      <c r="F25" s="306">
        <v>120.3</v>
      </c>
      <c r="G25" s="306">
        <v>120.4</v>
      </c>
      <c r="H25" s="306">
        <v>120.5</v>
      </c>
      <c r="I25" s="306">
        <v>120.4</v>
      </c>
      <c r="J25" s="306">
        <v>120.5</v>
      </c>
      <c r="K25" s="306">
        <v>120.3</v>
      </c>
      <c r="L25" s="306">
        <v>120.3</v>
      </c>
      <c r="M25" s="306">
        <v>120.4</v>
      </c>
      <c r="N25" s="306">
        <v>120.5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116.9</v>
      </c>
      <c r="D26" s="306">
        <v>117</v>
      </c>
      <c r="E26" s="306">
        <v>117</v>
      </c>
      <c r="F26" s="306">
        <v>116.9</v>
      </c>
      <c r="G26" s="306">
        <v>117</v>
      </c>
      <c r="H26" s="306">
        <v>117.1</v>
      </c>
      <c r="I26" s="306">
        <v>117</v>
      </c>
      <c r="J26" s="306">
        <v>117.1</v>
      </c>
      <c r="K26" s="306">
        <v>116.9</v>
      </c>
      <c r="L26" s="306">
        <v>116.9</v>
      </c>
      <c r="M26" s="306">
        <v>117</v>
      </c>
      <c r="N26" s="306">
        <v>117.1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114</v>
      </c>
      <c r="D27" s="306">
        <v>114.1</v>
      </c>
      <c r="E27" s="306">
        <v>114.1</v>
      </c>
      <c r="F27" s="306">
        <v>114.1</v>
      </c>
      <c r="G27" s="306">
        <v>114.1</v>
      </c>
      <c r="H27" s="306">
        <v>114.2</v>
      </c>
      <c r="I27" s="306">
        <v>114.2</v>
      </c>
      <c r="J27" s="306">
        <v>114.2</v>
      </c>
      <c r="K27" s="306">
        <v>114.1</v>
      </c>
      <c r="L27" s="306">
        <v>114.1</v>
      </c>
      <c r="M27" s="306">
        <v>114.2</v>
      </c>
      <c r="N27" s="306">
        <v>114.2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 t="s">
        <v>96</v>
      </c>
      <c r="C28" s="306">
        <v>111.5</v>
      </c>
      <c r="D28" s="306">
        <v>111.6</v>
      </c>
      <c r="E28" s="306">
        <v>111.6</v>
      </c>
      <c r="F28" s="306">
        <v>111.5</v>
      </c>
      <c r="G28" s="306">
        <v>111.6</v>
      </c>
      <c r="H28" s="306">
        <v>111.7</v>
      </c>
      <c r="I28" s="306">
        <v>111.6</v>
      </c>
      <c r="J28" s="306">
        <v>111.7</v>
      </c>
      <c r="K28" s="306">
        <v>111.5</v>
      </c>
      <c r="L28" s="306">
        <v>111.5</v>
      </c>
      <c r="M28" s="306">
        <v>111.6</v>
      </c>
      <c r="N28" s="306">
        <v>111.7</v>
      </c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97</v>
      </c>
      <c r="R28" s="9" t="str">
        <f>MIN(C4:N33)</f>
        <v>0</v>
      </c>
    </row>
    <row r="29" spans="1:18">
      <c r="A29" s="3" t="str">
        <f>A28+1</f>
        <v>0</v>
      </c>
      <c r="B29" s="305" t="s">
        <v>98</v>
      </c>
      <c r="C29" s="306">
        <v>109.1</v>
      </c>
      <c r="D29" s="306">
        <v>109.3</v>
      </c>
      <c r="E29" s="306">
        <v>109.3</v>
      </c>
      <c r="F29" s="306">
        <v>109.2</v>
      </c>
      <c r="G29" s="306">
        <v>109.2</v>
      </c>
      <c r="H29" s="306">
        <v>109.3</v>
      </c>
      <c r="I29" s="306">
        <v>109.3</v>
      </c>
      <c r="J29" s="306">
        <v>109.3</v>
      </c>
      <c r="K29" s="306">
        <v>109.2</v>
      </c>
      <c r="L29" s="306">
        <v>109.2</v>
      </c>
      <c r="M29" s="306">
        <v>109.3</v>
      </c>
      <c r="N29" s="306">
        <v>109.3</v>
      </c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99</v>
      </c>
      <c r="R29" s="281" t="str">
        <f>AVERAGE(C4:M33)</f>
        <v>0</v>
      </c>
    </row>
    <row r="30" spans="1:18">
      <c r="A30" s="3" t="str">
        <f>A29+1</f>
        <v>0</v>
      </c>
      <c r="B30" s="305" t="s">
        <v>100</v>
      </c>
      <c r="C30" s="306">
        <v>107</v>
      </c>
      <c r="D30" s="306">
        <v>107.2</v>
      </c>
      <c r="E30" s="306">
        <v>107.2</v>
      </c>
      <c r="F30" s="306">
        <v>107.1</v>
      </c>
      <c r="G30" s="306">
        <v>107.1</v>
      </c>
      <c r="H30" s="306">
        <v>107.2</v>
      </c>
      <c r="I30" s="306">
        <v>107.2</v>
      </c>
      <c r="J30" s="306">
        <v>107.3</v>
      </c>
      <c r="K30" s="306">
        <v>107.1</v>
      </c>
      <c r="L30" s="306">
        <v>107.1</v>
      </c>
      <c r="M30" s="306">
        <v>107.2</v>
      </c>
      <c r="N30" s="306">
        <v>107.3</v>
      </c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101</v>
      </c>
      <c r="R30" s="11" t="str">
        <f>(STDEVA(C4:N33))/SQRT(COUNTA(C4:N33))</f>
        <v>0</v>
      </c>
    </row>
    <row r="31" spans="1:18">
      <c r="A31" s="3" t="str">
        <f>A30+1</f>
        <v>0</v>
      </c>
      <c r="B31" s="305" t="s">
        <v>102</v>
      </c>
      <c r="C31" s="306">
        <v>105.3</v>
      </c>
      <c r="D31" s="306">
        <v>105.4</v>
      </c>
      <c r="E31" s="306">
        <v>105.4</v>
      </c>
      <c r="F31" s="306">
        <v>105.4</v>
      </c>
      <c r="G31" s="306">
        <v>105.4</v>
      </c>
      <c r="H31" s="306">
        <v>105.5</v>
      </c>
      <c r="I31" s="306">
        <v>105.4</v>
      </c>
      <c r="J31" s="306">
        <v>105.5</v>
      </c>
      <c r="K31" s="306">
        <v>105.3</v>
      </c>
      <c r="L31" s="306">
        <v>105.4</v>
      </c>
      <c r="M31" s="306">
        <v>105.5</v>
      </c>
      <c r="N31" s="306">
        <v>105.5</v>
      </c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103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104</v>
      </c>
      <c r="C32" s="306">
        <v>103.8</v>
      </c>
      <c r="D32" s="306">
        <v>103.9</v>
      </c>
      <c r="E32" s="306">
        <v>103.9</v>
      </c>
      <c r="F32" s="306">
        <v>103.8</v>
      </c>
      <c r="G32" s="306">
        <v>103.8</v>
      </c>
      <c r="H32" s="306">
        <v>104</v>
      </c>
      <c r="I32" s="306">
        <v>103.9</v>
      </c>
      <c r="J32" s="306">
        <v>103.9</v>
      </c>
      <c r="K32" s="306">
        <v>103.8</v>
      </c>
      <c r="L32" s="306">
        <v>103.9</v>
      </c>
      <c r="M32" s="306">
        <v>103.9</v>
      </c>
      <c r="N32" s="306">
        <v>104</v>
      </c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105</v>
      </c>
      <c r="R32" s="278" t="str">
        <f>MAX(P4:P33)</f>
        <v>0</v>
      </c>
    </row>
    <row r="33" spans="1:18">
      <c r="A33" s="3" t="str">
        <f>A32+1</f>
        <v>0</v>
      </c>
      <c r="B33" s="305" t="s">
        <v>106</v>
      </c>
      <c r="C33" s="306">
        <v>102.5</v>
      </c>
      <c r="D33" s="306">
        <v>102.6</v>
      </c>
      <c r="E33" s="306">
        <v>102.5</v>
      </c>
      <c r="F33" s="306">
        <v>102.5</v>
      </c>
      <c r="G33" s="306">
        <v>102.5</v>
      </c>
      <c r="H33" s="306">
        <v>102.6</v>
      </c>
      <c r="I33" s="306">
        <v>102.5</v>
      </c>
      <c r="J33" s="306">
        <v>102.6</v>
      </c>
      <c r="K33" s="306">
        <v>102.5</v>
      </c>
      <c r="L33" s="306">
        <v>102.5</v>
      </c>
      <c r="M33" s="306">
        <v>102.6</v>
      </c>
      <c r="N33" s="306">
        <v>102.7</v>
      </c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97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99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103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105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110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97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99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103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105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111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97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103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105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108</v>
      </c>
      <c r="C137" s="8" t="s">
        <v>111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97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103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105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110</v>
      </c>
      <c r="C169" s="8" t="s">
        <v>111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97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103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105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113</v>
      </c>
      <c r="B4" s="52"/>
      <c r="C4" s="52"/>
      <c r="D4" s="52"/>
      <c r="E4" s="53" t="s">
        <v>114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115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116</v>
      </c>
      <c r="F12" s="271"/>
      <c r="G12" s="271"/>
      <c r="I12" s="258" t="s">
        <v>117</v>
      </c>
      <c r="J12" s="257" t="str">
        <f>IF(Registro!L26&lt;&gt;"",Registro!L26,Registro!F26)</f>
        <v>0</v>
      </c>
    </row>
    <row r="13" spans="1:17" customHeight="1" ht="12">
      <c r="A13" s="252" t="s">
        <v>118</v>
      </c>
      <c r="B13" s="252" t="s">
        <v>119</v>
      </c>
      <c r="C13" s="252" t="s">
        <v>120</v>
      </c>
      <c r="D13" s="252" t="s">
        <v>121</v>
      </c>
      <c r="E13" s="252" t="s">
        <v>122</v>
      </c>
      <c r="F13" s="252" t="s">
        <v>123</v>
      </c>
      <c r="G13" s="66" t="s">
        <v>124</v>
      </c>
      <c r="H13" s="66" t="s">
        <v>105</v>
      </c>
      <c r="I13" s="66" t="s">
        <v>107</v>
      </c>
      <c r="J13" s="252" t="s">
        <v>125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128</v>
      </c>
      <c r="B18" s="421"/>
      <c r="C18" s="421"/>
      <c r="D18" s="421"/>
      <c r="E18" s="421"/>
      <c r="F18" s="421"/>
      <c r="G18" s="421"/>
      <c r="H18" s="327"/>
      <c r="I18" s="258" t="s">
        <v>117</v>
      </c>
      <c r="J18" s="328" t="str">
        <f>IF(COUNT(Registro!H29),Registro!L26,"- x -")</f>
        <v>0</v>
      </c>
    </row>
    <row r="19" spans="1:17" customHeight="1" ht="24">
      <c r="A19" s="329" t="s">
        <v>118</v>
      </c>
      <c r="B19" s="252" t="s">
        <v>129</v>
      </c>
      <c r="C19" s="252" t="s">
        <v>120</v>
      </c>
      <c r="D19" s="252" t="s">
        <v>119</v>
      </c>
      <c r="E19" s="252" t="s">
        <v>122</v>
      </c>
      <c r="F19" s="252" t="s">
        <v>125</v>
      </c>
      <c r="G19" s="252" t="s">
        <v>95</v>
      </c>
      <c r="H19" s="66" t="s">
        <v>130</v>
      </c>
      <c r="I19" s="66" t="s">
        <v>105</v>
      </c>
      <c r="J19" s="330"/>
    </row>
    <row r="20" spans="1:17" customHeight="1" ht="17.1">
      <c r="A20" s="331" t="s">
        <v>131</v>
      </c>
      <c r="B20" s="68" t="s">
        <v>131</v>
      </c>
      <c r="C20" s="68" t="s">
        <v>131</v>
      </c>
      <c r="D20" s="68" t="s">
        <v>131</v>
      </c>
      <c r="E20" s="68" t="s">
        <v>131</v>
      </c>
      <c r="F20" s="68" t="s">
        <v>132</v>
      </c>
      <c r="G20" s="68" t="s">
        <v>131</v>
      </c>
      <c r="H20" s="68" t="s">
        <v>131</v>
      </c>
      <c r="I20" s="68" t="s">
        <v>131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133</v>
      </c>
      <c r="B27" s="417"/>
      <c r="K27" s="75"/>
    </row>
    <row r="28" spans="1:17" customHeight="1" ht="17.1" hidden="true">
      <c r="A28" s="417" t="s">
        <v>134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140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141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142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143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144</v>
      </c>
      <c r="N1" s="19" t="s">
        <v>145</v>
      </c>
    </row>
    <row r="2" spans="1:25">
      <c r="B2" s="21" t="s">
        <v>146</v>
      </c>
      <c r="F2" s="21" t="s">
        <v>147</v>
      </c>
      <c r="J2" s="21" t="s">
        <v>148</v>
      </c>
      <c r="N2" s="21" t="s">
        <v>149</v>
      </c>
      <c r="O2" s="20"/>
      <c r="P2" s="20"/>
      <c r="R2" s="21" t="s">
        <v>150</v>
      </c>
      <c r="V2" s="21" t="s">
        <v>151</v>
      </c>
    </row>
    <row r="3" spans="1:25">
      <c r="B3" s="23"/>
      <c r="C3" s="24" t="s">
        <v>152</v>
      </c>
      <c r="D3" s="24" t="s">
        <v>153</v>
      </c>
      <c r="F3" s="23"/>
      <c r="G3" s="24" t="s">
        <v>152</v>
      </c>
      <c r="H3" s="24" t="s">
        <v>153</v>
      </c>
      <c r="J3" s="23"/>
      <c r="K3" s="24" t="s">
        <v>152</v>
      </c>
      <c r="L3" s="24" t="s">
        <v>153</v>
      </c>
      <c r="N3" s="23"/>
      <c r="O3" s="24" t="s">
        <v>152</v>
      </c>
      <c r="P3" s="25" t="s">
        <v>153</v>
      </c>
      <c r="R3" s="23"/>
      <c r="S3" s="24" t="s">
        <v>152</v>
      </c>
      <c r="T3" s="25" t="s">
        <v>153</v>
      </c>
      <c r="V3" s="23"/>
      <c r="W3" s="24" t="s">
        <v>152</v>
      </c>
      <c r="X3" s="25" t="s">
        <v>153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154</v>
      </c>
      <c r="C34" s="34" t="str">
        <f>AVERAGE(C4:C33)</f>
        <v>0</v>
      </c>
      <c r="D34" s="34" t="str">
        <f>AVERAGE(D4:D33)</f>
        <v>0</v>
      </c>
      <c r="F34" s="33" t="s">
        <v>154</v>
      </c>
      <c r="G34" s="34" t="str">
        <f>AVERAGE(G4:G33)</f>
        <v>0</v>
      </c>
      <c r="H34" s="34" t="str">
        <f>AVERAGE(H4:H33)</f>
        <v>0</v>
      </c>
      <c r="J34" s="33" t="s">
        <v>154</v>
      </c>
      <c r="K34" s="34" t="str">
        <f>AVERAGE(K4:K33)</f>
        <v>0</v>
      </c>
      <c r="L34" s="34" t="str">
        <f>AVERAGE(L4:L33)</f>
        <v>0</v>
      </c>
      <c r="N34" s="33" t="s">
        <v>154</v>
      </c>
      <c r="O34" s="34" t="str">
        <f>AVERAGE(O4:O33)</f>
        <v>0</v>
      </c>
      <c r="P34" s="34" t="str">
        <f>AVERAGE(P4:P33)</f>
        <v>0</v>
      </c>
      <c r="R34" s="33" t="s">
        <v>154</v>
      </c>
      <c r="S34" s="34" t="str">
        <f>AVERAGE(S4:S33)</f>
        <v>0</v>
      </c>
      <c r="T34" s="34" t="str">
        <f>AVERAGE(T4:T33)</f>
        <v>0</v>
      </c>
      <c r="V34" s="33" t="s">
        <v>154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155</v>
      </c>
      <c r="C35" s="36" t="str">
        <f>'Dados originais'!R30</f>
        <v>0</v>
      </c>
      <c r="D35" s="37" t="str">
        <f>(STDEVA(D4:D33))/SQRT(COUNT(D4:D33))</f>
        <v>0</v>
      </c>
      <c r="F35" s="35" t="s">
        <v>155</v>
      </c>
      <c r="G35" s="36" t="str">
        <f>'Dados originais'!R64</f>
        <v>0</v>
      </c>
      <c r="H35" s="37" t="str">
        <f>(STDEVA(H4:H33))/SQRT(COUNT(H4:H33))</f>
        <v>0</v>
      </c>
      <c r="J35" s="35" t="s">
        <v>155</v>
      </c>
      <c r="K35" s="36" t="str">
        <f>'Dados originais'!R98</f>
        <v>0</v>
      </c>
      <c r="L35" s="37" t="str">
        <f>(STDEVA(L4:L33))/SQRT(COUNT(L4:L33))</f>
        <v>0</v>
      </c>
      <c r="N35" s="35" t="s">
        <v>155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156</v>
      </c>
      <c r="C36" s="38"/>
      <c r="D36" s="27" t="str">
        <f>C34-D34</f>
        <v>0</v>
      </c>
      <c r="F36" s="23" t="s">
        <v>156</v>
      </c>
      <c r="G36" s="38"/>
      <c r="H36" s="27" t="str">
        <f>G34-H34</f>
        <v>0</v>
      </c>
      <c r="J36" s="23" t="s">
        <v>156</v>
      </c>
      <c r="K36" s="38"/>
      <c r="L36" s="27" t="str">
        <f>K34-L34</f>
        <v>0</v>
      </c>
      <c r="N36" s="23" t="s">
        <v>156</v>
      </c>
      <c r="O36" s="38"/>
      <c r="P36" s="27" t="str">
        <f>O34-P34</f>
        <v>0</v>
      </c>
      <c r="R36" s="23" t="s">
        <v>156</v>
      </c>
      <c r="S36" s="38"/>
      <c r="T36" s="27" t="str">
        <f>S34-T34</f>
        <v>0</v>
      </c>
      <c r="V36" s="23" t="s">
        <v>156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130</v>
      </c>
      <c r="C39" s="439"/>
      <c r="D39" s="39" t="str">
        <f>'Dados originais'!R28</f>
        <v>0</v>
      </c>
      <c r="F39" s="439" t="s">
        <v>130</v>
      </c>
      <c r="G39" s="439"/>
      <c r="H39" s="39" t="str">
        <f>'Dados originais'!R62</f>
        <v>0</v>
      </c>
      <c r="J39" s="439" t="s">
        <v>130</v>
      </c>
      <c r="K39" s="439"/>
      <c r="L39" s="39" t="str">
        <f>'Dados originais'!R96</f>
        <v>0</v>
      </c>
      <c r="N39" s="439" t="s">
        <v>130</v>
      </c>
      <c r="O39" s="439"/>
      <c r="P39" s="39" t="str">
        <f>'Dados originais'!Q132</f>
        <v>0</v>
      </c>
      <c r="R39" s="439" t="s">
        <v>130</v>
      </c>
      <c r="S39" s="439"/>
      <c r="T39" s="39" t="str">
        <f>'Dados originais'!Q164</f>
        <v>0</v>
      </c>
      <c r="V39" s="439" t="s">
        <v>130</v>
      </c>
      <c r="W39" s="439"/>
      <c r="X39" s="39" t="str">
        <f>'Dados originais'!Q196</f>
        <v>0</v>
      </c>
    </row>
    <row r="40" spans="1:25">
      <c r="B40" s="440" t="s">
        <v>105</v>
      </c>
      <c r="C40" s="437"/>
      <c r="D40" s="282" t="str">
        <f>'Dados originais'!R32</f>
        <v>0</v>
      </c>
      <c r="F40" s="440" t="s">
        <v>105</v>
      </c>
      <c r="G40" s="437"/>
      <c r="H40" s="39" t="str">
        <f>'Dados originais'!R66</f>
        <v>0</v>
      </c>
      <c r="J40" s="440" t="s">
        <v>105</v>
      </c>
      <c r="K40" s="437"/>
      <c r="L40" s="39" t="str">
        <f>'Dados originais'!R100</f>
        <v>0</v>
      </c>
      <c r="N40" s="440" t="s">
        <v>105</v>
      </c>
      <c r="O40" s="437"/>
      <c r="P40" s="40" t="str">
        <f>'Dados originais'!Q135</f>
        <v>0</v>
      </c>
      <c r="R40" s="440" t="s">
        <v>105</v>
      </c>
      <c r="S40" s="437"/>
      <c r="T40" s="40" t="str">
        <f>'Dados originais'!Q167</f>
        <v>0</v>
      </c>
      <c r="V40" s="440" t="s">
        <v>105</v>
      </c>
      <c r="W40" s="437"/>
      <c r="X40" s="40" t="str">
        <f>'Dados originais'!Q199</f>
        <v>0</v>
      </c>
    </row>
    <row r="41" spans="1:25">
      <c r="B41" s="436" t="s">
        <v>107</v>
      </c>
      <c r="C41" s="437"/>
      <c r="D41" s="282" t="str">
        <f>'Dados originais'!R33</f>
        <v>0</v>
      </c>
      <c r="F41" s="436" t="s">
        <v>107</v>
      </c>
      <c r="G41" s="437"/>
      <c r="H41" s="39" t="str">
        <f>'Dados originais'!R67</f>
        <v>0</v>
      </c>
      <c r="J41" s="436" t="s">
        <v>107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157</v>
      </c>
    </row>
    <row r="2" spans="1:13" customHeight="1" ht="12">
      <c r="A2" s="81"/>
    </row>
    <row r="3" spans="1:13" customHeight="1" ht="12">
      <c r="A3" s="82" t="s">
        <v>158</v>
      </c>
      <c r="B3" s="82"/>
      <c r="C3" s="82"/>
    </row>
    <row r="4" spans="1:13" customHeight="1" ht="12">
      <c r="B4" s="81"/>
    </row>
    <row r="5" spans="1:13" customHeight="1" ht="12">
      <c r="A5" s="83" t="s">
        <v>159</v>
      </c>
      <c r="D5" s="84" t="s">
        <v>160</v>
      </c>
      <c r="E5" s="85">
        <v>270</v>
      </c>
      <c r="F5" s="86"/>
      <c r="G5" s="84"/>
      <c r="H5" s="84"/>
      <c r="I5" s="87"/>
    </row>
    <row r="6" spans="1:13" customHeight="1" ht="12">
      <c r="A6" s="88" t="s">
        <v>161</v>
      </c>
      <c r="B6" s="88" t="s">
        <v>161</v>
      </c>
      <c r="C6" s="89" t="s">
        <v>162</v>
      </c>
      <c r="D6" s="88" t="s">
        <v>163</v>
      </c>
      <c r="E6" s="90" t="s">
        <v>164</v>
      </c>
      <c r="F6" s="88" t="s">
        <v>165</v>
      </c>
      <c r="G6" s="90" t="s">
        <v>166</v>
      </c>
      <c r="H6" s="88" t="s">
        <v>125</v>
      </c>
      <c r="I6" s="88" t="s">
        <v>167</v>
      </c>
      <c r="J6" s="90" t="s">
        <v>168</v>
      </c>
      <c r="K6" s="90" t="s">
        <v>164</v>
      </c>
      <c r="L6" s="90" t="s">
        <v>169</v>
      </c>
    </row>
    <row r="7" spans="1:13" customHeight="1" ht="12">
      <c r="A7" s="91" t="s">
        <v>170</v>
      </c>
      <c r="B7" s="91" t="s">
        <v>171</v>
      </c>
      <c r="C7" s="92" t="s">
        <v>172</v>
      </c>
      <c r="D7" s="91"/>
      <c r="E7" s="93"/>
      <c r="F7" s="91" t="s">
        <v>173</v>
      </c>
      <c r="G7" s="93"/>
      <c r="H7" s="91" t="s">
        <v>174</v>
      </c>
      <c r="I7" s="91"/>
      <c r="J7" s="93" t="s">
        <v>125</v>
      </c>
      <c r="K7" s="93"/>
      <c r="L7" s="93"/>
    </row>
    <row r="8" spans="1:13" customHeight="1" ht="12">
      <c r="A8" s="94" t="s">
        <v>175</v>
      </c>
      <c r="B8" s="95" t="s">
        <v>176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178</v>
      </c>
      <c r="B9" s="95" t="s">
        <v>179</v>
      </c>
      <c r="C9" s="98">
        <v>0</v>
      </c>
      <c r="D9" s="102">
        <v>0.1</v>
      </c>
      <c r="E9" s="103" t="s">
        <v>47</v>
      </c>
      <c r="F9" s="98" t="s">
        <v>177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180</v>
      </c>
      <c r="B10" s="95" t="s">
        <v>181</v>
      </c>
      <c r="C10" s="98">
        <v>0</v>
      </c>
      <c r="D10" s="102">
        <v>0.1</v>
      </c>
      <c r="E10" s="98" t="s">
        <v>47</v>
      </c>
      <c r="F10" s="98" t="s">
        <v>182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183</v>
      </c>
    </row>
    <row r="11" spans="1:13" customHeight="1" ht="12">
      <c r="A11" s="101" t="s">
        <v>184</v>
      </c>
      <c r="B11" s="95" t="s">
        <v>185</v>
      </c>
      <c r="C11" s="98">
        <v>0</v>
      </c>
      <c r="D11" s="102">
        <v>0.1</v>
      </c>
      <c r="E11" s="98" t="s">
        <v>47</v>
      </c>
      <c r="F11" s="98" t="s">
        <v>182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183</v>
      </c>
    </row>
    <row r="12" spans="1:13" customHeight="1" ht="12" s="110" customFormat="1">
      <c r="A12" s="106" t="s">
        <v>186</v>
      </c>
      <c r="B12" s="107" t="s">
        <v>187</v>
      </c>
      <c r="C12" s="108">
        <v>0</v>
      </c>
      <c r="D12" s="326">
        <v>0</v>
      </c>
      <c r="E12" s="98" t="s">
        <v>47</v>
      </c>
      <c r="F12" s="98" t="s">
        <v>182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183</v>
      </c>
    </row>
    <row r="13" spans="1:13" customHeight="1" ht="12" s="110" customFormat="1">
      <c r="A13" s="106" t="s">
        <v>188</v>
      </c>
      <c r="B13" s="107" t="s">
        <v>189</v>
      </c>
      <c r="C13" s="108">
        <v>0</v>
      </c>
      <c r="D13" s="109">
        <v>0.15</v>
      </c>
      <c r="E13" s="98" t="s">
        <v>47</v>
      </c>
      <c r="F13" s="98" t="s">
        <v>182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183</v>
      </c>
    </row>
    <row r="14" spans="1:13" customHeight="1" ht="12" s="110" customFormat="1">
      <c r="A14" s="106" t="s">
        <v>190</v>
      </c>
      <c r="B14" s="107" t="s">
        <v>191</v>
      </c>
      <c r="C14" s="108">
        <v>0</v>
      </c>
      <c r="D14" s="326">
        <v>0</v>
      </c>
      <c r="E14" s="98" t="s">
        <v>47</v>
      </c>
      <c r="F14" s="98" t="s">
        <v>182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183</v>
      </c>
    </row>
    <row r="15" spans="1:13" customHeight="1" ht="12">
      <c r="A15" s="101" t="s">
        <v>192</v>
      </c>
      <c r="B15" s="95" t="s">
        <v>193</v>
      </c>
      <c r="C15" s="98">
        <v>0</v>
      </c>
      <c r="D15" s="96" t="str">
        <f>Cálculo!D40</f>
        <v>0</v>
      </c>
      <c r="E15" s="98" t="s">
        <v>47</v>
      </c>
      <c r="F15" s="98" t="s">
        <v>182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183</v>
      </c>
    </row>
    <row r="16" spans="1:13" customHeight="1" ht="12">
      <c r="A16" s="94" t="s">
        <v>194</v>
      </c>
      <c r="B16" s="112" t="s">
        <v>195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196</v>
      </c>
      <c r="L16" s="113">
        <v>19</v>
      </c>
    </row>
    <row r="17" spans="1:13" customHeight="1" ht="12">
      <c r="A17" s="101" t="s">
        <v>197</v>
      </c>
      <c r="B17" s="95" t="s">
        <v>198</v>
      </c>
      <c r="C17" s="98">
        <v>0</v>
      </c>
      <c r="D17" s="102" t="str">
        <f>Registro!F11</f>
        <v>0</v>
      </c>
      <c r="E17" s="98" t="s">
        <v>47</v>
      </c>
      <c r="F17" s="98" t="s">
        <v>182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196</v>
      </c>
      <c r="L17" s="105" t="s">
        <v>183</v>
      </c>
    </row>
    <row r="18" spans="1:13" customHeight="1" ht="12">
      <c r="A18" s="101" t="s">
        <v>197</v>
      </c>
      <c r="B18" s="95" t="s">
        <v>199</v>
      </c>
      <c r="C18" s="98">
        <v>0</v>
      </c>
      <c r="D18" s="102"/>
      <c r="E18" s="98" t="s">
        <v>47</v>
      </c>
      <c r="F18" s="98" t="s">
        <v>182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196</v>
      </c>
      <c r="L18" s="105" t="s">
        <v>183</v>
      </c>
    </row>
    <row r="19" spans="1:13" customHeight="1" ht="12">
      <c r="A19" s="101" t="s">
        <v>200</v>
      </c>
      <c r="B19" s="107" t="s">
        <v>201</v>
      </c>
      <c r="C19" s="108">
        <v>0</v>
      </c>
      <c r="D19" s="109"/>
      <c r="E19" s="98" t="s">
        <v>47</v>
      </c>
      <c r="F19" s="98" t="s">
        <v>182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183</v>
      </c>
    </row>
    <row r="20" spans="1:13" customHeight="1" ht="12">
      <c r="A20" s="117" t="s">
        <v>202</v>
      </c>
      <c r="B20" s="118" t="s">
        <v>203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204</v>
      </c>
      <c r="B21" s="124" t="s">
        <v>205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161</v>
      </c>
      <c r="B28" s="88" t="s">
        <v>161</v>
      </c>
      <c r="C28" s="89" t="s">
        <v>162</v>
      </c>
      <c r="D28" s="88" t="s">
        <v>163</v>
      </c>
      <c r="E28" s="90" t="s">
        <v>164</v>
      </c>
      <c r="F28" s="88" t="s">
        <v>165</v>
      </c>
      <c r="G28" s="90" t="s">
        <v>166</v>
      </c>
      <c r="H28" s="88" t="s">
        <v>125</v>
      </c>
      <c r="I28" s="88" t="s">
        <v>167</v>
      </c>
      <c r="J28" s="90" t="s">
        <v>168</v>
      </c>
      <c r="K28" s="90" t="s">
        <v>164</v>
      </c>
      <c r="L28" s="90" t="s">
        <v>169</v>
      </c>
    </row>
    <row r="29" spans="1:13" customHeight="1" ht="12">
      <c r="A29" s="91" t="s">
        <v>170</v>
      </c>
      <c r="B29" s="91" t="s">
        <v>171</v>
      </c>
      <c r="C29" s="92" t="s">
        <v>172</v>
      </c>
      <c r="D29" s="91"/>
      <c r="E29" s="93"/>
      <c r="F29" s="91" t="s">
        <v>173</v>
      </c>
      <c r="G29" s="93"/>
      <c r="H29" s="91" t="s">
        <v>174</v>
      </c>
      <c r="I29" s="91"/>
      <c r="J29" s="93" t="s">
        <v>125</v>
      </c>
      <c r="K29" s="93"/>
      <c r="L29" s="93"/>
    </row>
    <row r="30" spans="1:13" customHeight="1" ht="12">
      <c r="A30" s="94" t="s">
        <v>175</v>
      </c>
      <c r="B30" s="95" t="s">
        <v>176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178</v>
      </c>
      <c r="B31" s="95" t="s">
        <v>179</v>
      </c>
      <c r="C31" s="98">
        <v>0</v>
      </c>
      <c r="D31" s="102">
        <v>0.3</v>
      </c>
      <c r="E31" s="103" t="s">
        <v>47</v>
      </c>
      <c r="F31" s="98" t="s">
        <v>177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180</v>
      </c>
      <c r="B32" s="95" t="s">
        <v>181</v>
      </c>
      <c r="C32" s="98">
        <v>0</v>
      </c>
      <c r="D32" s="102">
        <v>0.1</v>
      </c>
      <c r="E32" s="98" t="s">
        <v>47</v>
      </c>
      <c r="F32" s="98" t="s">
        <v>182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183</v>
      </c>
    </row>
    <row r="33" spans="1:13" customHeight="1" ht="12">
      <c r="A33" s="101" t="s">
        <v>184</v>
      </c>
      <c r="B33" s="95" t="s">
        <v>185</v>
      </c>
      <c r="C33" s="98">
        <v>0</v>
      </c>
      <c r="D33" s="96" t="str">
        <f>D11</f>
        <v>0</v>
      </c>
      <c r="E33" s="98" t="s">
        <v>47</v>
      </c>
      <c r="F33" s="98" t="s">
        <v>182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183</v>
      </c>
    </row>
    <row r="34" spans="1:13" customHeight="1" ht="12">
      <c r="A34" s="106" t="s">
        <v>186</v>
      </c>
      <c r="B34" s="107" t="s">
        <v>187</v>
      </c>
      <c r="C34" s="108">
        <v>0</v>
      </c>
      <c r="D34" s="111" t="str">
        <f>D12</f>
        <v>0</v>
      </c>
      <c r="E34" s="98" t="s">
        <v>47</v>
      </c>
      <c r="F34" s="98" t="s">
        <v>182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183</v>
      </c>
    </row>
    <row r="35" spans="1:13" customHeight="1" ht="12">
      <c r="A35" s="106" t="s">
        <v>188</v>
      </c>
      <c r="B35" s="107" t="s">
        <v>189</v>
      </c>
      <c r="C35" s="108">
        <v>0</v>
      </c>
      <c r="D35" s="111" t="str">
        <f>D13</f>
        <v>0</v>
      </c>
      <c r="E35" s="98" t="s">
        <v>47</v>
      </c>
      <c r="F35" s="98" t="s">
        <v>182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183</v>
      </c>
    </row>
    <row r="36" spans="1:13" customHeight="1" ht="12">
      <c r="A36" s="106" t="s">
        <v>190</v>
      </c>
      <c r="B36" s="107" t="s">
        <v>211</v>
      </c>
      <c r="C36" s="108">
        <v>0</v>
      </c>
      <c r="D36" s="111" t="str">
        <f>D14</f>
        <v>0</v>
      </c>
      <c r="E36" s="98" t="s">
        <v>47</v>
      </c>
      <c r="F36" s="98" t="s">
        <v>182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183</v>
      </c>
    </row>
    <row r="37" spans="1:13" customHeight="1" ht="12">
      <c r="A37" s="101" t="s">
        <v>192</v>
      </c>
      <c r="B37" s="95" t="s">
        <v>193</v>
      </c>
      <c r="C37" s="98">
        <v>0</v>
      </c>
      <c r="D37" s="96" t="str">
        <f>Cálculo!H40</f>
        <v>0</v>
      </c>
      <c r="E37" s="98" t="s">
        <v>47</v>
      </c>
      <c r="F37" s="98" t="s">
        <v>182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183</v>
      </c>
    </row>
    <row r="38" spans="1:13" customHeight="1" ht="12">
      <c r="A38" s="94" t="s">
        <v>194</v>
      </c>
      <c r="B38" s="112" t="s">
        <v>195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196</v>
      </c>
      <c r="L38" s="113">
        <v>19</v>
      </c>
    </row>
    <row r="39" spans="1:13" customHeight="1" ht="12" s="110" customFormat="1">
      <c r="A39" s="101" t="s">
        <v>197</v>
      </c>
      <c r="B39" s="95" t="s">
        <v>198</v>
      </c>
      <c r="C39" s="98">
        <v>0</v>
      </c>
      <c r="D39" s="96" t="str">
        <f>D17</f>
        <v>0</v>
      </c>
      <c r="E39" s="98" t="s">
        <v>47</v>
      </c>
      <c r="F39" s="98" t="s">
        <v>182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196</v>
      </c>
      <c r="L39" s="105" t="s">
        <v>183</v>
      </c>
    </row>
    <row r="40" spans="1:13" customHeight="1" ht="12" s="110" customFormat="1">
      <c r="A40" s="101" t="s">
        <v>197</v>
      </c>
      <c r="B40" s="95" t="s">
        <v>199</v>
      </c>
      <c r="C40" s="98">
        <v>0</v>
      </c>
      <c r="D40" s="96" t="str">
        <f>D18</f>
        <v>0</v>
      </c>
      <c r="E40" s="98" t="s">
        <v>47</v>
      </c>
      <c r="F40" s="98" t="s">
        <v>182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196</v>
      </c>
      <c r="L40" s="105" t="s">
        <v>183</v>
      </c>
    </row>
    <row r="41" spans="1:13" customHeight="1" ht="12" s="110" customFormat="1">
      <c r="A41" s="101" t="s">
        <v>200</v>
      </c>
      <c r="B41" s="107" t="s">
        <v>201</v>
      </c>
      <c r="C41" s="108">
        <v>0</v>
      </c>
      <c r="D41" s="111" t="str">
        <f>D19</f>
        <v>0</v>
      </c>
      <c r="E41" s="98" t="s">
        <v>47</v>
      </c>
      <c r="F41" s="98" t="s">
        <v>182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183</v>
      </c>
    </row>
    <row r="42" spans="1:13" customHeight="1" ht="12">
      <c r="A42" s="117" t="s">
        <v>202</v>
      </c>
      <c r="B42" s="118" t="s">
        <v>203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204</v>
      </c>
      <c r="B43" s="124" t="s">
        <v>205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161</v>
      </c>
      <c r="B50" s="88" t="s">
        <v>161</v>
      </c>
      <c r="C50" s="89" t="s">
        <v>162</v>
      </c>
      <c r="D50" s="88" t="s">
        <v>163</v>
      </c>
      <c r="E50" s="90" t="s">
        <v>164</v>
      </c>
      <c r="F50" s="88" t="s">
        <v>165</v>
      </c>
      <c r="G50" s="90" t="s">
        <v>166</v>
      </c>
      <c r="H50" s="88" t="s">
        <v>125</v>
      </c>
      <c r="I50" s="88" t="s">
        <v>167</v>
      </c>
      <c r="J50" s="90" t="s">
        <v>168</v>
      </c>
      <c r="K50" s="90" t="s">
        <v>164</v>
      </c>
      <c r="L50" s="90" t="s">
        <v>169</v>
      </c>
    </row>
    <row r="51" spans="1:13" customHeight="1" ht="12">
      <c r="A51" s="91" t="s">
        <v>170</v>
      </c>
      <c r="B51" s="91" t="s">
        <v>171</v>
      </c>
      <c r="C51" s="92" t="s">
        <v>172</v>
      </c>
      <c r="D51" s="91"/>
      <c r="E51" s="93"/>
      <c r="F51" s="91" t="s">
        <v>173</v>
      </c>
      <c r="G51" s="93"/>
      <c r="H51" s="91" t="s">
        <v>174</v>
      </c>
      <c r="I51" s="91"/>
      <c r="J51" s="93" t="s">
        <v>125</v>
      </c>
      <c r="K51" s="93"/>
      <c r="L51" s="93"/>
    </row>
    <row r="52" spans="1:13" customHeight="1" ht="12">
      <c r="A52" s="94" t="s">
        <v>175</v>
      </c>
      <c r="B52" s="95" t="s">
        <v>176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178</v>
      </c>
      <c r="B53" s="95" t="s">
        <v>179</v>
      </c>
      <c r="C53" s="98">
        <v>0</v>
      </c>
      <c r="D53" s="102">
        <v>0.3</v>
      </c>
      <c r="E53" s="103" t="s">
        <v>47</v>
      </c>
      <c r="F53" s="98" t="s">
        <v>177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180</v>
      </c>
      <c r="B54" s="95" t="s">
        <v>181</v>
      </c>
      <c r="C54" s="98">
        <v>0</v>
      </c>
      <c r="D54" s="102">
        <v>0.1</v>
      </c>
      <c r="E54" s="98" t="s">
        <v>47</v>
      </c>
      <c r="F54" s="98" t="s">
        <v>182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183</v>
      </c>
    </row>
    <row r="55" spans="1:13" customHeight="1" ht="12">
      <c r="A55" s="101" t="s">
        <v>184</v>
      </c>
      <c r="B55" s="95" t="s">
        <v>185</v>
      </c>
      <c r="C55" s="98">
        <v>0</v>
      </c>
      <c r="D55" s="96" t="str">
        <f>D11</f>
        <v>0</v>
      </c>
      <c r="E55" s="98" t="s">
        <v>47</v>
      </c>
      <c r="F55" s="98" t="s">
        <v>182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183</v>
      </c>
    </row>
    <row r="56" spans="1:13" customHeight="1" ht="12">
      <c r="A56" s="106" t="s">
        <v>186</v>
      </c>
      <c r="B56" s="107" t="s">
        <v>187</v>
      </c>
      <c r="C56" s="108">
        <v>0</v>
      </c>
      <c r="D56" s="111" t="str">
        <f>D34</f>
        <v>0</v>
      </c>
      <c r="E56" s="98" t="s">
        <v>47</v>
      </c>
      <c r="F56" s="98" t="s">
        <v>182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183</v>
      </c>
    </row>
    <row r="57" spans="1:13" customHeight="1" ht="12">
      <c r="A57" s="106" t="s">
        <v>188</v>
      </c>
      <c r="B57" s="107" t="s">
        <v>189</v>
      </c>
      <c r="C57" s="108">
        <v>0</v>
      </c>
      <c r="D57" s="111" t="str">
        <f>D13</f>
        <v>0</v>
      </c>
      <c r="E57" s="98" t="s">
        <v>47</v>
      </c>
      <c r="F57" s="98" t="s">
        <v>182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183</v>
      </c>
    </row>
    <row r="58" spans="1:13" customHeight="1" ht="12">
      <c r="A58" s="106" t="s">
        <v>190</v>
      </c>
      <c r="B58" s="107" t="s">
        <v>211</v>
      </c>
      <c r="C58" s="108">
        <v>0</v>
      </c>
      <c r="D58" s="111" t="str">
        <f>D14</f>
        <v>0</v>
      </c>
      <c r="E58" s="98" t="s">
        <v>47</v>
      </c>
      <c r="F58" s="98" t="s">
        <v>182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183</v>
      </c>
    </row>
    <row r="59" spans="1:13" customHeight="1" ht="12">
      <c r="A59" s="101" t="s">
        <v>192</v>
      </c>
      <c r="B59" s="95" t="s">
        <v>193</v>
      </c>
      <c r="C59" s="98">
        <v>0</v>
      </c>
      <c r="D59" s="96" t="str">
        <f>Cálculo!L40</f>
        <v>0</v>
      </c>
      <c r="E59" s="98" t="s">
        <v>47</v>
      </c>
      <c r="F59" s="98" t="s">
        <v>182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183</v>
      </c>
    </row>
    <row r="60" spans="1:13" customHeight="1" ht="12">
      <c r="A60" s="94" t="s">
        <v>194</v>
      </c>
      <c r="B60" s="112" t="s">
        <v>195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196</v>
      </c>
      <c r="L60" s="113">
        <v>19</v>
      </c>
    </row>
    <row r="61" spans="1:13" customHeight="1" ht="12">
      <c r="A61" s="101" t="s">
        <v>197</v>
      </c>
      <c r="B61" s="95" t="s">
        <v>198</v>
      </c>
      <c r="C61" s="98">
        <v>0</v>
      </c>
      <c r="D61" s="96" t="str">
        <f>D17</f>
        <v>0</v>
      </c>
      <c r="E61" s="98" t="s">
        <v>47</v>
      </c>
      <c r="F61" s="98" t="s">
        <v>182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196</v>
      </c>
      <c r="L61" s="105" t="s">
        <v>183</v>
      </c>
    </row>
    <row r="62" spans="1:13" customHeight="1" ht="12">
      <c r="A62" s="101" t="s">
        <v>197</v>
      </c>
      <c r="B62" s="95" t="s">
        <v>199</v>
      </c>
      <c r="C62" s="98">
        <v>0</v>
      </c>
      <c r="D62" s="96" t="str">
        <f>D18</f>
        <v>0</v>
      </c>
      <c r="E62" s="98" t="s">
        <v>47</v>
      </c>
      <c r="F62" s="98" t="s">
        <v>182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196</v>
      </c>
      <c r="L62" s="105" t="s">
        <v>183</v>
      </c>
    </row>
    <row r="63" spans="1:13" customHeight="1" ht="12">
      <c r="A63" s="101" t="s">
        <v>200</v>
      </c>
      <c r="B63" s="107" t="s">
        <v>201</v>
      </c>
      <c r="C63" s="108">
        <v>0</v>
      </c>
      <c r="D63" s="111" t="str">
        <f>D19</f>
        <v>0</v>
      </c>
      <c r="E63" s="98" t="s">
        <v>47</v>
      </c>
      <c r="F63" s="98" t="s">
        <v>182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183</v>
      </c>
    </row>
    <row r="64" spans="1:13" customHeight="1" ht="12">
      <c r="A64" s="117" t="s">
        <v>202</v>
      </c>
      <c r="B64" s="118" t="s">
        <v>203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204</v>
      </c>
      <c r="B65" s="124" t="s">
        <v>205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